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TEDIS PHARMA ANTILLES\"/>
    </mc:Choice>
  </mc:AlternateContent>
  <xr:revisionPtr revIDLastSave="0" documentId="8_{9A172C59-A5E8-4C17-BD00-1E79E1B49274}" xr6:coauthVersionLast="47" xr6:coauthVersionMax="47" xr10:uidLastSave="{00000000-0000-0000-0000-000000000000}"/>
  <bookViews>
    <workbookView xWindow="28680" yWindow="-120" windowWidth="29040" windowHeight="15720" xr2:uid="{7C9D3089-7087-4625-895A-0D73264361E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1" l="1"/>
  <c r="E2" i="1"/>
  <c r="B3" i="1"/>
  <c r="E3" i="1"/>
  <c r="B4" i="1"/>
  <c r="E4" i="1"/>
  <c r="B5" i="1"/>
  <c r="E5" i="1"/>
  <c r="B6" i="1"/>
  <c r="E6" i="1"/>
  <c r="B7" i="1"/>
  <c r="E7" i="1"/>
  <c r="B8" i="1"/>
  <c r="E8" i="1"/>
  <c r="B9" i="1"/>
  <c r="E9" i="1"/>
  <c r="B10" i="1"/>
  <c r="E10" i="1"/>
  <c r="B11" i="1"/>
  <c r="E11" i="1"/>
  <c r="B12" i="1"/>
  <c r="E12" i="1"/>
  <c r="B13" i="1"/>
  <c r="E13" i="1"/>
  <c r="B14" i="1"/>
  <c r="E14" i="1"/>
  <c r="B15" i="1"/>
  <c r="E15" i="1"/>
  <c r="B16" i="1"/>
  <c r="E16" i="1"/>
  <c r="B17" i="1"/>
  <c r="E17" i="1"/>
  <c r="B18" i="1"/>
  <c r="E18" i="1"/>
  <c r="B19" i="1"/>
  <c r="E19" i="1"/>
  <c r="B20" i="1"/>
  <c r="E20" i="1"/>
  <c r="B21" i="1"/>
  <c r="E21" i="1"/>
  <c r="B22" i="1"/>
  <c r="E22" i="1"/>
  <c r="B23" i="1"/>
  <c r="E23" i="1"/>
  <c r="B24" i="1"/>
  <c r="E24" i="1"/>
  <c r="B25" i="1"/>
  <c r="E25" i="1"/>
  <c r="B26" i="1"/>
  <c r="E26" i="1"/>
  <c r="B27" i="1"/>
  <c r="E27" i="1"/>
  <c r="B28" i="1"/>
  <c r="E28" i="1"/>
  <c r="B29" i="1"/>
  <c r="E29" i="1"/>
  <c r="B30" i="1"/>
  <c r="E30" i="1"/>
  <c r="B31" i="1"/>
  <c r="E31" i="1"/>
  <c r="B32" i="1"/>
  <c r="E32" i="1"/>
  <c r="B33" i="1"/>
  <c r="E33" i="1"/>
  <c r="B34" i="1"/>
  <c r="E34" i="1"/>
  <c r="B35" i="1"/>
  <c r="E35" i="1"/>
  <c r="B36" i="1"/>
  <c r="E36" i="1"/>
  <c r="B37" i="1"/>
  <c r="E37" i="1"/>
  <c r="B38" i="1"/>
  <c r="E38" i="1"/>
  <c r="B39" i="1"/>
  <c r="E39" i="1"/>
  <c r="B40" i="1"/>
  <c r="E40" i="1"/>
  <c r="B41" i="1"/>
  <c r="E41" i="1"/>
  <c r="B42" i="1"/>
  <c r="E42" i="1"/>
  <c r="B43" i="1"/>
  <c r="E43" i="1"/>
  <c r="B44" i="1"/>
  <c r="E44" i="1"/>
  <c r="B45" i="1"/>
  <c r="E45" i="1"/>
  <c r="B46" i="1"/>
  <c r="E46" i="1"/>
  <c r="B47" i="1"/>
  <c r="E47" i="1"/>
  <c r="B48" i="1"/>
  <c r="E48" i="1"/>
  <c r="B49" i="1"/>
  <c r="E49" i="1"/>
  <c r="B50" i="1"/>
  <c r="E50" i="1"/>
  <c r="B51" i="1"/>
  <c r="E51" i="1"/>
  <c r="B52" i="1"/>
  <c r="E52" i="1"/>
</calcChain>
</file>

<file path=xl/sharedStrings.xml><?xml version="1.0" encoding="utf-8"?>
<sst xmlns="http://schemas.openxmlformats.org/spreadsheetml/2006/main" count="234" uniqueCount="63">
  <si>
    <t>Jour</t>
  </si>
  <si>
    <t>N° pièce</t>
  </si>
  <si>
    <t>N° facture</t>
  </si>
  <si>
    <t>Référence</t>
  </si>
  <si>
    <t>N° compte général</t>
  </si>
  <si>
    <t>N° compte tiers</t>
  </si>
  <si>
    <t>Libellé écriture</t>
  </si>
  <si>
    <t>Mode règlement</t>
  </si>
  <si>
    <t>Date échéance</t>
  </si>
  <si>
    <t>Position journal</t>
  </si>
  <si>
    <t>Débit</t>
  </si>
  <si>
    <t>Crédit</t>
  </si>
  <si>
    <t>F.FC33963</t>
  </si>
  <si>
    <t>FESPRITNATURE</t>
  </si>
  <si>
    <t>11.08.26 ESPRIT NATURE</t>
  </si>
  <si>
    <t>Prélèvement</t>
  </si>
  <si>
    <t>Aucun</t>
  </si>
  <si>
    <t>F.FC2608-070648</t>
  </si>
  <si>
    <t>FPHARMUP</t>
  </si>
  <si>
    <t>31.08.26 PHARM UP</t>
  </si>
  <si>
    <t>F.510594264</t>
  </si>
  <si>
    <t>FROCHE</t>
  </si>
  <si>
    <t>29.07.26 ROCHE DIABETE CARE</t>
  </si>
  <si>
    <t xml:space="preserve">Virements </t>
  </si>
  <si>
    <t>F.FC0057491</t>
  </si>
  <si>
    <t>FSANISCO</t>
  </si>
  <si>
    <t>24.07.26 SANISCO CARAIBES</t>
  </si>
  <si>
    <t>F.FC0057493</t>
  </si>
  <si>
    <t>F.FC37670</t>
  </si>
  <si>
    <t>FCOSMETIQUEDEFRAN</t>
  </si>
  <si>
    <t>31.08.26 COSMETIQUE DE FRANCE</t>
  </si>
  <si>
    <t>F.FA00009188</t>
  </si>
  <si>
    <t>FDIETALEXER</t>
  </si>
  <si>
    <t>24.06.26 DIET ALEXER</t>
  </si>
  <si>
    <t>F.F2601185</t>
  </si>
  <si>
    <t>FEAUDESCARMES</t>
  </si>
  <si>
    <t>27.07.26 EAU DE MELISSE DES CARMES</t>
  </si>
  <si>
    <t>F.30019963</t>
  </si>
  <si>
    <t>FNATUREANTILLES</t>
  </si>
  <si>
    <t>18.08.26 NATURE ANTILLES</t>
  </si>
  <si>
    <t>F.FC0057492</t>
  </si>
  <si>
    <t>F.20260706-04859</t>
  </si>
  <si>
    <t>FVPMI</t>
  </si>
  <si>
    <t>06.07.26 VPMI</t>
  </si>
  <si>
    <t>F.VTEG_26-447</t>
  </si>
  <si>
    <t>FB2BPHARMA</t>
  </si>
  <si>
    <t>22.07.26 B2B PHARMA</t>
  </si>
  <si>
    <t>F.FM260638</t>
  </si>
  <si>
    <t>FDIATECSAS</t>
  </si>
  <si>
    <t>DIATEC SAS</t>
  </si>
  <si>
    <t>F.15174439</t>
  </si>
  <si>
    <t>FGILBERT</t>
  </si>
  <si>
    <t>02.07.26 GILBERT</t>
  </si>
  <si>
    <t>Lcr</t>
  </si>
  <si>
    <t>F.ADEPDSA000620</t>
  </si>
  <si>
    <t>FGPG</t>
  </si>
  <si>
    <t>19.08.26 GPG DEPOSITAIRE</t>
  </si>
  <si>
    <t>F.ADEPDSA000621</t>
  </si>
  <si>
    <t>F.255005</t>
  </si>
  <si>
    <t>FHORIZANESANTE</t>
  </si>
  <si>
    <t>20.07.26 HORIZANE SANTE</t>
  </si>
  <si>
    <t>F.15180174</t>
  </si>
  <si>
    <t>09.07.26 GILBERT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</si>
</sst>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33221-199C-41C6-8535-F903EF54168C}">
  <dimension ref="A1:L52"/>
  <sheetViews>
    <sheetView tabSelected="1" workbookViewId="0">
      <selection activeCell="O13" sqref="O13"/>
    </sheetView>
  </sheetViews>
  <sheetFormatPr baseColWidth="10" defaultRowHeight="14.4" x14ac:dyDescent="0.3"/>
  <cols>
    <col min="1" max="1" width="4.5546875" bestFit="1" customWidth="1"/>
    <col min="2" max="2" width="8" bestFit="1" customWidth="1"/>
    <col min="3" max="4" width="16.44140625" bestFit="1" customWidth="1"/>
    <col min="5" max="5" width="16.77734375" bestFit="1" customWidth="1"/>
    <col min="6" max="6" width="20" bestFit="1" customWidth="1"/>
    <col min="7" max="7" width="32.88671875" bestFit="1" customWidth="1"/>
    <col min="8" max="8" width="14.5546875" bestFit="1" customWidth="1"/>
    <col min="9" max="9" width="13.44140625" bestFit="1" customWidth="1"/>
    <col min="10" max="10" width="14.6640625" bestFit="1" customWidth="1"/>
    <col min="11" max="12" width="11.5546875" style="1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</row>
    <row r="2" spans="1:12" x14ac:dyDescent="0.3">
      <c r="A2" s="2">
        <v>1</v>
      </c>
      <c r="B2" s="2" t="str">
        <f>"46"</f>
        <v>46</v>
      </c>
      <c r="C2" s="2" t="s">
        <v>12</v>
      </c>
      <c r="D2" s="2" t="s">
        <v>12</v>
      </c>
      <c r="E2" s="2" t="str">
        <f>"40100000"</f>
        <v>40100000</v>
      </c>
      <c r="F2" s="2" t="s">
        <v>13</v>
      </c>
      <c r="G2" s="2" t="s">
        <v>14</v>
      </c>
      <c r="H2" s="2" t="s">
        <v>15</v>
      </c>
      <c r="I2" s="4">
        <v>46305</v>
      </c>
      <c r="J2" s="2"/>
      <c r="K2" s="3"/>
      <c r="L2" s="3">
        <v>5144.6099999999997</v>
      </c>
    </row>
    <row r="3" spans="1:12" x14ac:dyDescent="0.3">
      <c r="A3" s="2">
        <v>1</v>
      </c>
      <c r="B3" s="2" t="str">
        <f>"46"</f>
        <v>46</v>
      </c>
      <c r="C3" s="2" t="s">
        <v>12</v>
      </c>
      <c r="D3" s="2" t="s">
        <v>12</v>
      </c>
      <c r="E3" s="2" t="str">
        <f>"44566100"</f>
        <v>44566100</v>
      </c>
      <c r="F3" s="2"/>
      <c r="G3" s="2" t="s">
        <v>14</v>
      </c>
      <c r="H3" s="2" t="s">
        <v>16</v>
      </c>
      <c r="I3" s="2"/>
      <c r="J3" s="2"/>
      <c r="K3" s="3">
        <v>105.81</v>
      </c>
      <c r="L3" s="3"/>
    </row>
    <row r="4" spans="1:12" x14ac:dyDescent="0.3">
      <c r="A4" s="2">
        <v>1</v>
      </c>
      <c r="B4" s="2" t="str">
        <f>"46"</f>
        <v>46</v>
      </c>
      <c r="C4" s="2" t="s">
        <v>12</v>
      </c>
      <c r="D4" s="2" t="s">
        <v>12</v>
      </c>
      <c r="E4" s="2" t="str">
        <f>"60752100"</f>
        <v>60752100</v>
      </c>
      <c r="F4" s="2"/>
      <c r="G4" s="2" t="s">
        <v>14</v>
      </c>
      <c r="H4" s="2" t="s">
        <v>16</v>
      </c>
      <c r="I4" s="2"/>
      <c r="J4" s="2"/>
      <c r="K4" s="3">
        <v>5304</v>
      </c>
      <c r="L4" s="3"/>
    </row>
    <row r="5" spans="1:12" x14ac:dyDescent="0.3">
      <c r="A5" s="2">
        <v>1</v>
      </c>
      <c r="B5" s="2" t="str">
        <f>"46"</f>
        <v>46</v>
      </c>
      <c r="C5" s="2" t="s">
        <v>12</v>
      </c>
      <c r="D5" s="2" t="s">
        <v>12</v>
      </c>
      <c r="E5" s="2" t="str">
        <f>"60970500"</f>
        <v>60970500</v>
      </c>
      <c r="F5" s="2"/>
      <c r="G5" s="2" t="s">
        <v>14</v>
      </c>
      <c r="H5" s="2" t="s">
        <v>16</v>
      </c>
      <c r="I5" s="2"/>
      <c r="J5" s="2"/>
      <c r="K5" s="3"/>
      <c r="L5" s="3">
        <v>265.2</v>
      </c>
    </row>
    <row r="6" spans="1:12" x14ac:dyDescent="0.3">
      <c r="A6" s="2">
        <v>1</v>
      </c>
      <c r="B6" s="2" t="str">
        <f>"47"</f>
        <v>47</v>
      </c>
      <c r="C6" s="2" t="s">
        <v>17</v>
      </c>
      <c r="D6" s="2" t="s">
        <v>17</v>
      </c>
      <c r="E6" s="2" t="str">
        <f>"40100000"</f>
        <v>40100000</v>
      </c>
      <c r="F6" s="2" t="s">
        <v>18</v>
      </c>
      <c r="G6" s="2" t="s">
        <v>19</v>
      </c>
      <c r="H6" s="2" t="s">
        <v>15</v>
      </c>
      <c r="I6" s="4">
        <v>46325</v>
      </c>
      <c r="J6" s="2"/>
      <c r="K6" s="3"/>
      <c r="L6" s="3">
        <v>784.25</v>
      </c>
    </row>
    <row r="7" spans="1:12" x14ac:dyDescent="0.3">
      <c r="A7" s="2">
        <v>1</v>
      </c>
      <c r="B7" s="2" t="str">
        <f>"47"</f>
        <v>47</v>
      </c>
      <c r="C7" s="2" t="s">
        <v>17</v>
      </c>
      <c r="D7" s="2" t="s">
        <v>17</v>
      </c>
      <c r="E7" s="2" t="str">
        <f>"44566300"</f>
        <v>44566300</v>
      </c>
      <c r="F7" s="2"/>
      <c r="G7" s="2" t="s">
        <v>19</v>
      </c>
      <c r="H7" s="2" t="s">
        <v>16</v>
      </c>
      <c r="I7" s="2"/>
      <c r="J7" s="2"/>
      <c r="K7" s="3">
        <v>61.44</v>
      </c>
      <c r="L7" s="3"/>
    </row>
    <row r="8" spans="1:12" x14ac:dyDescent="0.3">
      <c r="A8" s="2">
        <v>1</v>
      </c>
      <c r="B8" s="2" t="str">
        <f>"47"</f>
        <v>47</v>
      </c>
      <c r="C8" s="2" t="s">
        <v>17</v>
      </c>
      <c r="D8" s="2" t="s">
        <v>17</v>
      </c>
      <c r="E8" s="2" t="str">
        <f>"60705000"</f>
        <v>60705000</v>
      </c>
      <c r="F8" s="2"/>
      <c r="G8" s="2" t="s">
        <v>19</v>
      </c>
      <c r="H8" s="2" t="s">
        <v>16</v>
      </c>
      <c r="I8" s="2"/>
      <c r="J8" s="2"/>
      <c r="K8" s="3">
        <v>722.81</v>
      </c>
      <c r="L8" s="3"/>
    </row>
    <row r="9" spans="1:12" x14ac:dyDescent="0.3">
      <c r="A9" s="2">
        <v>1</v>
      </c>
      <c r="B9" s="2" t="str">
        <f>"48"</f>
        <v>48</v>
      </c>
      <c r="C9" s="2" t="s">
        <v>20</v>
      </c>
      <c r="D9" s="2" t="s">
        <v>20</v>
      </c>
      <c r="E9" s="2" t="str">
        <f>"40100000"</f>
        <v>40100000</v>
      </c>
      <c r="F9" s="2" t="s">
        <v>21</v>
      </c>
      <c r="G9" s="2" t="s">
        <v>22</v>
      </c>
      <c r="H9" s="2" t="s">
        <v>23</v>
      </c>
      <c r="I9" s="4">
        <v>46294</v>
      </c>
      <c r="J9" s="2"/>
      <c r="K9" s="3"/>
      <c r="L9" s="3">
        <v>6572.71</v>
      </c>
    </row>
    <row r="10" spans="1:12" x14ac:dyDescent="0.3">
      <c r="A10" s="2">
        <v>1</v>
      </c>
      <c r="B10" s="2" t="str">
        <f>"48"</f>
        <v>48</v>
      </c>
      <c r="C10" s="2" t="s">
        <v>20</v>
      </c>
      <c r="D10" s="2" t="s">
        <v>20</v>
      </c>
      <c r="E10" s="2" t="str">
        <f>"44566100"</f>
        <v>44566100</v>
      </c>
      <c r="F10" s="2"/>
      <c r="G10" s="2" t="s">
        <v>22</v>
      </c>
      <c r="H10" s="2" t="s">
        <v>16</v>
      </c>
      <c r="I10" s="2"/>
      <c r="J10" s="2"/>
      <c r="K10" s="3">
        <v>135.19</v>
      </c>
      <c r="L10" s="3"/>
    </row>
    <row r="11" spans="1:12" x14ac:dyDescent="0.3">
      <c r="A11" s="2">
        <v>1</v>
      </c>
      <c r="B11" s="2" t="str">
        <f>"48"</f>
        <v>48</v>
      </c>
      <c r="C11" s="2" t="s">
        <v>20</v>
      </c>
      <c r="D11" s="2" t="s">
        <v>20</v>
      </c>
      <c r="E11" s="2" t="str">
        <f>"60701000"</f>
        <v>60701000</v>
      </c>
      <c r="F11" s="2"/>
      <c r="G11" s="2" t="s">
        <v>22</v>
      </c>
      <c r="H11" s="2" t="s">
        <v>16</v>
      </c>
      <c r="I11" s="2"/>
      <c r="J11" s="2"/>
      <c r="K11" s="3">
        <v>6437.52</v>
      </c>
      <c r="L11" s="3"/>
    </row>
    <row r="12" spans="1:12" x14ac:dyDescent="0.3">
      <c r="A12" s="2">
        <v>1</v>
      </c>
      <c r="B12" s="2" t="str">
        <f>"49"</f>
        <v>49</v>
      </c>
      <c r="C12" s="2" t="s">
        <v>24</v>
      </c>
      <c r="D12" s="2" t="s">
        <v>24</v>
      </c>
      <c r="E12" s="2" t="str">
        <f>"40100000"</f>
        <v>40100000</v>
      </c>
      <c r="F12" s="2" t="s">
        <v>25</v>
      </c>
      <c r="G12" s="2" t="s">
        <v>26</v>
      </c>
      <c r="H12" s="2" t="s">
        <v>23</v>
      </c>
      <c r="I12" s="4">
        <v>46265</v>
      </c>
      <c r="J12" s="2"/>
      <c r="K12" s="3"/>
      <c r="L12" s="3">
        <v>4980.7299999999996</v>
      </c>
    </row>
    <row r="13" spans="1:12" x14ac:dyDescent="0.3">
      <c r="A13" s="2">
        <v>1</v>
      </c>
      <c r="B13" s="2" t="str">
        <f>"49"</f>
        <v>49</v>
      </c>
      <c r="C13" s="2" t="s">
        <v>24</v>
      </c>
      <c r="D13" s="2" t="s">
        <v>24</v>
      </c>
      <c r="E13" s="2" t="str">
        <f>"44566300"</f>
        <v>44566300</v>
      </c>
      <c r="F13" s="2"/>
      <c r="G13" s="2" t="s">
        <v>26</v>
      </c>
      <c r="H13" s="2" t="s">
        <v>16</v>
      </c>
      <c r="I13" s="2"/>
      <c r="J13" s="2"/>
      <c r="K13" s="3">
        <v>390.2</v>
      </c>
      <c r="L13" s="3"/>
    </row>
    <row r="14" spans="1:12" x14ac:dyDescent="0.3">
      <c r="A14" s="2">
        <v>1</v>
      </c>
      <c r="B14" s="2" t="str">
        <f>"49"</f>
        <v>49</v>
      </c>
      <c r="C14" s="2" t="s">
        <v>24</v>
      </c>
      <c r="D14" s="2" t="s">
        <v>24</v>
      </c>
      <c r="E14" s="2" t="str">
        <f>"60705000"</f>
        <v>60705000</v>
      </c>
      <c r="F14" s="2"/>
      <c r="G14" s="2" t="s">
        <v>26</v>
      </c>
      <c r="H14" s="2" t="s">
        <v>16</v>
      </c>
      <c r="I14" s="2"/>
      <c r="J14" s="2"/>
      <c r="K14" s="3">
        <v>4590.53</v>
      </c>
      <c r="L14" s="3"/>
    </row>
    <row r="15" spans="1:12" x14ac:dyDescent="0.3">
      <c r="A15" s="2">
        <v>1</v>
      </c>
      <c r="B15" s="2" t="str">
        <f>"50"</f>
        <v>50</v>
      </c>
      <c r="C15" s="2" t="s">
        <v>27</v>
      </c>
      <c r="D15" s="2" t="s">
        <v>27</v>
      </c>
      <c r="E15" s="2" t="str">
        <f>"40100000"</f>
        <v>40100000</v>
      </c>
      <c r="F15" s="2" t="s">
        <v>25</v>
      </c>
      <c r="G15" s="2" t="s">
        <v>26</v>
      </c>
      <c r="H15" s="2" t="s">
        <v>23</v>
      </c>
      <c r="I15" s="4">
        <v>46265</v>
      </c>
      <c r="J15" s="2"/>
      <c r="K15" s="3"/>
      <c r="L15" s="3">
        <v>3968.64</v>
      </c>
    </row>
    <row r="16" spans="1:12" x14ac:dyDescent="0.3">
      <c r="A16" s="2">
        <v>1</v>
      </c>
      <c r="B16" s="2" t="str">
        <f>"50"</f>
        <v>50</v>
      </c>
      <c r="C16" s="2" t="s">
        <v>27</v>
      </c>
      <c r="D16" s="2" t="s">
        <v>27</v>
      </c>
      <c r="E16" s="2" t="str">
        <f>"60704000"</f>
        <v>60704000</v>
      </c>
      <c r="F16" s="2"/>
      <c r="G16" s="2" t="s">
        <v>26</v>
      </c>
      <c r="H16" s="2" t="s">
        <v>16</v>
      </c>
      <c r="I16" s="2"/>
      <c r="J16" s="2"/>
      <c r="K16" s="3">
        <v>3968.64</v>
      </c>
      <c r="L16" s="3"/>
    </row>
    <row r="17" spans="1:12" x14ac:dyDescent="0.3">
      <c r="A17" s="2">
        <v>1</v>
      </c>
      <c r="B17" s="2" t="str">
        <f>"51"</f>
        <v>51</v>
      </c>
      <c r="C17" s="2" t="s">
        <v>28</v>
      </c>
      <c r="D17" s="2" t="s">
        <v>28</v>
      </c>
      <c r="E17" s="2" t="str">
        <f>"40100000"</f>
        <v>40100000</v>
      </c>
      <c r="F17" s="2" t="s">
        <v>29</v>
      </c>
      <c r="G17" s="2" t="s">
        <v>30</v>
      </c>
      <c r="H17" s="2" t="s">
        <v>15</v>
      </c>
      <c r="I17" s="4">
        <v>46325</v>
      </c>
      <c r="J17" s="2"/>
      <c r="K17" s="3"/>
      <c r="L17" s="3">
        <v>4747.3100000000004</v>
      </c>
    </row>
    <row r="18" spans="1:12" x14ac:dyDescent="0.3">
      <c r="A18" s="2">
        <v>1</v>
      </c>
      <c r="B18" s="2" t="str">
        <f>"51"</f>
        <v>51</v>
      </c>
      <c r="C18" s="2" t="s">
        <v>28</v>
      </c>
      <c r="D18" s="2" t="s">
        <v>28</v>
      </c>
      <c r="E18" s="2" t="str">
        <f>"44566100"</f>
        <v>44566100</v>
      </c>
      <c r="F18" s="2"/>
      <c r="G18" s="2" t="s">
        <v>30</v>
      </c>
      <c r="H18" s="2" t="s">
        <v>16</v>
      </c>
      <c r="I18" s="2"/>
      <c r="J18" s="2"/>
      <c r="K18" s="3">
        <v>97.64</v>
      </c>
      <c r="L18" s="3"/>
    </row>
    <row r="19" spans="1:12" x14ac:dyDescent="0.3">
      <c r="A19" s="2">
        <v>1</v>
      </c>
      <c r="B19" s="2" t="str">
        <f>"51"</f>
        <v>51</v>
      </c>
      <c r="C19" s="2" t="s">
        <v>28</v>
      </c>
      <c r="D19" s="2" t="s">
        <v>28</v>
      </c>
      <c r="E19" s="2" t="str">
        <f>"60752100"</f>
        <v>60752100</v>
      </c>
      <c r="F19" s="2"/>
      <c r="G19" s="2" t="s">
        <v>30</v>
      </c>
      <c r="H19" s="2" t="s">
        <v>16</v>
      </c>
      <c r="I19" s="2"/>
      <c r="J19" s="2"/>
      <c r="K19" s="3">
        <v>4649.67</v>
      </c>
      <c r="L19" s="3"/>
    </row>
    <row r="20" spans="1:12" x14ac:dyDescent="0.3">
      <c r="A20" s="2">
        <v>1</v>
      </c>
      <c r="B20" s="2" t="str">
        <f>"52"</f>
        <v>52</v>
      </c>
      <c r="C20" s="2" t="s">
        <v>31</v>
      </c>
      <c r="D20" s="2" t="s">
        <v>31</v>
      </c>
      <c r="E20" s="2" t="str">
        <f>"40100000"</f>
        <v>40100000</v>
      </c>
      <c r="F20" s="2" t="s">
        <v>32</v>
      </c>
      <c r="G20" s="2" t="s">
        <v>33</v>
      </c>
      <c r="H20" s="2" t="s">
        <v>15</v>
      </c>
      <c r="I20" s="4">
        <v>46197</v>
      </c>
      <c r="J20" s="2"/>
      <c r="K20" s="3"/>
      <c r="L20" s="3">
        <v>2413.64</v>
      </c>
    </row>
    <row r="21" spans="1:12" x14ac:dyDescent="0.3">
      <c r="A21" s="2">
        <v>1</v>
      </c>
      <c r="B21" s="2" t="str">
        <f>"52"</f>
        <v>52</v>
      </c>
      <c r="C21" s="2" t="s">
        <v>31</v>
      </c>
      <c r="D21" s="2" t="s">
        <v>31</v>
      </c>
      <c r="E21" s="2" t="str">
        <f>"44566100"</f>
        <v>44566100</v>
      </c>
      <c r="F21" s="2"/>
      <c r="G21" s="2" t="s">
        <v>33</v>
      </c>
      <c r="H21" s="2" t="s">
        <v>16</v>
      </c>
      <c r="I21" s="2"/>
      <c r="J21" s="2"/>
      <c r="K21" s="3">
        <v>49.64</v>
      </c>
      <c r="L21" s="3"/>
    </row>
    <row r="22" spans="1:12" x14ac:dyDescent="0.3">
      <c r="A22" s="2">
        <v>1</v>
      </c>
      <c r="B22" s="2" t="str">
        <f>"52"</f>
        <v>52</v>
      </c>
      <c r="C22" s="2" t="s">
        <v>31</v>
      </c>
      <c r="D22" s="2" t="s">
        <v>31</v>
      </c>
      <c r="E22" s="2" t="str">
        <f>"60752100"</f>
        <v>60752100</v>
      </c>
      <c r="F22" s="2"/>
      <c r="G22" s="2" t="s">
        <v>33</v>
      </c>
      <c r="H22" s="2" t="s">
        <v>16</v>
      </c>
      <c r="I22" s="2"/>
      <c r="J22" s="2"/>
      <c r="K22" s="3">
        <v>2364</v>
      </c>
      <c r="L22" s="3"/>
    </row>
    <row r="23" spans="1:12" x14ac:dyDescent="0.3">
      <c r="A23" s="2">
        <v>1</v>
      </c>
      <c r="B23" s="2" t="str">
        <f>"53"</f>
        <v>53</v>
      </c>
      <c r="C23" s="2" t="s">
        <v>34</v>
      </c>
      <c r="D23" s="2" t="s">
        <v>34</v>
      </c>
      <c r="E23" s="2" t="str">
        <f>"40100000"</f>
        <v>40100000</v>
      </c>
      <c r="F23" s="2" t="s">
        <v>35</v>
      </c>
      <c r="G23" s="2" t="s">
        <v>36</v>
      </c>
      <c r="H23" s="2" t="s">
        <v>23</v>
      </c>
      <c r="I23" s="4">
        <v>46295</v>
      </c>
      <c r="J23" s="2"/>
      <c r="K23" s="3"/>
      <c r="L23" s="3">
        <v>6391.8</v>
      </c>
    </row>
    <row r="24" spans="1:12" x14ac:dyDescent="0.3">
      <c r="A24" s="2">
        <v>1</v>
      </c>
      <c r="B24" s="2" t="str">
        <f>"53"</f>
        <v>53</v>
      </c>
      <c r="C24" s="2" t="s">
        <v>34</v>
      </c>
      <c r="D24" s="2" t="s">
        <v>34</v>
      </c>
      <c r="E24" s="2" t="str">
        <f>"60701000"</f>
        <v>60701000</v>
      </c>
      <c r="F24" s="2"/>
      <c r="G24" s="2" t="s">
        <v>36</v>
      </c>
      <c r="H24" s="2" t="s">
        <v>16</v>
      </c>
      <c r="I24" s="2"/>
      <c r="J24" s="2"/>
      <c r="K24" s="3">
        <v>6391.8</v>
      </c>
      <c r="L24" s="3"/>
    </row>
    <row r="25" spans="1:12" x14ac:dyDescent="0.3">
      <c r="A25" s="2">
        <v>1</v>
      </c>
      <c r="B25" s="2" t="str">
        <f>"54"</f>
        <v>54</v>
      </c>
      <c r="C25" s="2" t="s">
        <v>37</v>
      </c>
      <c r="D25" s="2" t="s">
        <v>37</v>
      </c>
      <c r="E25" s="2" t="str">
        <f>"40100000"</f>
        <v>40100000</v>
      </c>
      <c r="F25" s="2" t="s">
        <v>38</v>
      </c>
      <c r="G25" s="2" t="s">
        <v>39</v>
      </c>
      <c r="H25" s="2" t="s">
        <v>23</v>
      </c>
      <c r="I25" s="4">
        <v>46282</v>
      </c>
      <c r="J25" s="2"/>
      <c r="K25" s="3"/>
      <c r="L25" s="3">
        <v>3373.14</v>
      </c>
    </row>
    <row r="26" spans="1:12" x14ac:dyDescent="0.3">
      <c r="A26" s="2">
        <v>1</v>
      </c>
      <c r="B26" s="2" t="str">
        <f>"54"</f>
        <v>54</v>
      </c>
      <c r="C26" s="2" t="s">
        <v>37</v>
      </c>
      <c r="D26" s="2" t="s">
        <v>37</v>
      </c>
      <c r="E26" s="2" t="str">
        <f>"44566100"</f>
        <v>44566100</v>
      </c>
      <c r="F26" s="2"/>
      <c r="G26" s="2" t="s">
        <v>39</v>
      </c>
      <c r="H26" s="2" t="s">
        <v>16</v>
      </c>
      <c r="I26" s="2"/>
      <c r="J26" s="2"/>
      <c r="K26" s="3">
        <v>13.13</v>
      </c>
      <c r="L26" s="3"/>
    </row>
    <row r="27" spans="1:12" x14ac:dyDescent="0.3">
      <c r="A27" s="2">
        <v>1</v>
      </c>
      <c r="B27" s="2" t="str">
        <f>"54"</f>
        <v>54</v>
      </c>
      <c r="C27" s="2" t="s">
        <v>37</v>
      </c>
      <c r="D27" s="2" t="s">
        <v>37</v>
      </c>
      <c r="E27" s="2" t="str">
        <f>"44566300"</f>
        <v>44566300</v>
      </c>
      <c r="F27" s="2"/>
      <c r="G27" s="2" t="s">
        <v>39</v>
      </c>
      <c r="H27" s="2" t="s">
        <v>16</v>
      </c>
      <c r="I27" s="2"/>
      <c r="J27" s="2"/>
      <c r="K27" s="3">
        <v>214.23</v>
      </c>
      <c r="L27" s="3"/>
    </row>
    <row r="28" spans="1:12" x14ac:dyDescent="0.3">
      <c r="A28" s="2">
        <v>1</v>
      </c>
      <c r="B28" s="2" t="str">
        <f>"54"</f>
        <v>54</v>
      </c>
      <c r="C28" s="2" t="s">
        <v>37</v>
      </c>
      <c r="D28" s="2" t="s">
        <v>37</v>
      </c>
      <c r="E28" s="2" t="str">
        <f>"60752100"</f>
        <v>60752100</v>
      </c>
      <c r="F28" s="2"/>
      <c r="G28" s="2" t="s">
        <v>39</v>
      </c>
      <c r="H28" s="2" t="s">
        <v>16</v>
      </c>
      <c r="I28" s="2"/>
      <c r="J28" s="2"/>
      <c r="K28" s="3">
        <v>625.44000000000005</v>
      </c>
      <c r="L28" s="3"/>
    </row>
    <row r="29" spans="1:12" x14ac:dyDescent="0.3">
      <c r="A29" s="2">
        <v>1</v>
      </c>
      <c r="B29" s="2" t="str">
        <f>"54"</f>
        <v>54</v>
      </c>
      <c r="C29" s="2" t="s">
        <v>37</v>
      </c>
      <c r="D29" s="2" t="s">
        <v>37</v>
      </c>
      <c r="E29" s="2" t="str">
        <f>"60705000"</f>
        <v>60705000</v>
      </c>
      <c r="F29" s="2"/>
      <c r="G29" s="2" t="s">
        <v>39</v>
      </c>
      <c r="H29" s="2" t="s">
        <v>16</v>
      </c>
      <c r="I29" s="2"/>
      <c r="J29" s="2"/>
      <c r="K29" s="3">
        <v>2520.34</v>
      </c>
      <c r="L29" s="3"/>
    </row>
    <row r="30" spans="1:12" x14ac:dyDescent="0.3">
      <c r="A30" s="2">
        <v>1</v>
      </c>
      <c r="B30" s="2" t="str">
        <f>"55"</f>
        <v>55</v>
      </c>
      <c r="C30" s="2" t="s">
        <v>40</v>
      </c>
      <c r="D30" s="2" t="s">
        <v>40</v>
      </c>
      <c r="E30" s="2" t="str">
        <f>"40100000"</f>
        <v>40100000</v>
      </c>
      <c r="F30" s="2" t="s">
        <v>25</v>
      </c>
      <c r="G30" s="2" t="s">
        <v>26</v>
      </c>
      <c r="H30" s="2" t="s">
        <v>23</v>
      </c>
      <c r="I30" s="4">
        <v>46265</v>
      </c>
      <c r="J30" s="2"/>
      <c r="K30" s="3"/>
      <c r="L30" s="3">
        <v>2426.14</v>
      </c>
    </row>
    <row r="31" spans="1:12" x14ac:dyDescent="0.3">
      <c r="A31" s="2">
        <v>1</v>
      </c>
      <c r="B31" s="2" t="str">
        <f>"55"</f>
        <v>55</v>
      </c>
      <c r="C31" s="2" t="s">
        <v>40</v>
      </c>
      <c r="D31" s="2" t="s">
        <v>40</v>
      </c>
      <c r="E31" s="2" t="str">
        <f>"60704000"</f>
        <v>60704000</v>
      </c>
      <c r="F31" s="2"/>
      <c r="G31" s="2" t="s">
        <v>26</v>
      </c>
      <c r="H31" s="2" t="s">
        <v>16</v>
      </c>
      <c r="I31" s="2"/>
      <c r="J31" s="2"/>
      <c r="K31" s="3">
        <v>2426.14</v>
      </c>
      <c r="L31" s="3"/>
    </row>
    <row r="32" spans="1:12" x14ac:dyDescent="0.3">
      <c r="A32" s="2">
        <v>1</v>
      </c>
      <c r="B32" s="2" t="str">
        <f>"56"</f>
        <v>56</v>
      </c>
      <c r="C32" s="2" t="s">
        <v>41</v>
      </c>
      <c r="D32" s="2" t="s">
        <v>41</v>
      </c>
      <c r="E32" s="2" t="str">
        <f>"40100000"</f>
        <v>40100000</v>
      </c>
      <c r="F32" s="2" t="s">
        <v>42</v>
      </c>
      <c r="G32" s="2" t="s">
        <v>43</v>
      </c>
      <c r="H32" s="2" t="s">
        <v>23</v>
      </c>
      <c r="I32" s="4">
        <v>46239</v>
      </c>
      <c r="J32" s="2"/>
      <c r="K32" s="3"/>
      <c r="L32" s="3">
        <v>6699.88</v>
      </c>
    </row>
    <row r="33" spans="1:12" x14ac:dyDescent="0.3">
      <c r="A33" s="2">
        <v>1</v>
      </c>
      <c r="B33" s="2" t="str">
        <f>"56"</f>
        <v>56</v>
      </c>
      <c r="C33" s="2" t="s">
        <v>41</v>
      </c>
      <c r="D33" s="2" t="s">
        <v>41</v>
      </c>
      <c r="E33" s="2" t="str">
        <f>"60701000"</f>
        <v>60701000</v>
      </c>
      <c r="F33" s="2"/>
      <c r="G33" s="2" t="s">
        <v>43</v>
      </c>
      <c r="H33" s="2" t="s">
        <v>16</v>
      </c>
      <c r="I33" s="2"/>
      <c r="J33" s="2"/>
      <c r="K33" s="3">
        <v>6699.88</v>
      </c>
      <c r="L33" s="3"/>
    </row>
    <row r="34" spans="1:12" x14ac:dyDescent="0.3">
      <c r="A34" s="2">
        <v>1</v>
      </c>
      <c r="B34" s="2" t="str">
        <f>"57"</f>
        <v>57</v>
      </c>
      <c r="C34" s="2" t="s">
        <v>44</v>
      </c>
      <c r="D34" s="2" t="s">
        <v>44</v>
      </c>
      <c r="E34" s="2" t="str">
        <f>"40100000"</f>
        <v>40100000</v>
      </c>
      <c r="F34" s="2" t="s">
        <v>45</v>
      </c>
      <c r="G34" s="2" t="s">
        <v>46</v>
      </c>
      <c r="H34" s="2" t="s">
        <v>15</v>
      </c>
      <c r="I34" s="4">
        <v>46285</v>
      </c>
      <c r="J34" s="2"/>
      <c r="K34" s="3"/>
      <c r="L34" s="3">
        <v>20691.84</v>
      </c>
    </row>
    <row r="35" spans="1:12" x14ac:dyDescent="0.3">
      <c r="A35" s="2">
        <v>1</v>
      </c>
      <c r="B35" s="2" t="str">
        <f>"57"</f>
        <v>57</v>
      </c>
      <c r="C35" s="2" t="s">
        <v>44</v>
      </c>
      <c r="D35" s="2" t="s">
        <v>44</v>
      </c>
      <c r="E35" s="2" t="str">
        <f>"60701000"</f>
        <v>60701000</v>
      </c>
      <c r="F35" s="2"/>
      <c r="G35" s="2" t="s">
        <v>46</v>
      </c>
      <c r="H35" s="2" t="s">
        <v>16</v>
      </c>
      <c r="I35" s="2"/>
      <c r="J35" s="2"/>
      <c r="K35" s="3">
        <v>20691.84</v>
      </c>
      <c r="L35" s="3"/>
    </row>
    <row r="36" spans="1:12" x14ac:dyDescent="0.3">
      <c r="A36" s="2">
        <v>21</v>
      </c>
      <c r="B36" s="2" t="str">
        <f>"58"</f>
        <v>58</v>
      </c>
      <c r="C36" s="2" t="s">
        <v>47</v>
      </c>
      <c r="D36" s="2" t="s">
        <v>47</v>
      </c>
      <c r="E36" s="2" t="str">
        <f>"40100000"</f>
        <v>40100000</v>
      </c>
      <c r="F36" s="2" t="s">
        <v>48</v>
      </c>
      <c r="G36" s="2" t="s">
        <v>49</v>
      </c>
      <c r="H36" s="2" t="s">
        <v>23</v>
      </c>
      <c r="I36" s="4">
        <v>46316</v>
      </c>
      <c r="J36" s="2"/>
      <c r="K36" s="3"/>
      <c r="L36" s="3">
        <v>751.91</v>
      </c>
    </row>
    <row r="37" spans="1:12" x14ac:dyDescent="0.3">
      <c r="A37" s="2">
        <v>21</v>
      </c>
      <c r="B37" s="2" t="str">
        <f>"58"</f>
        <v>58</v>
      </c>
      <c r="C37" s="2" t="s">
        <v>47</v>
      </c>
      <c r="D37" s="2" t="s">
        <v>47</v>
      </c>
      <c r="E37" s="2" t="str">
        <f>"44566300"</f>
        <v>44566300</v>
      </c>
      <c r="F37" s="2"/>
      <c r="G37" s="2" t="s">
        <v>49</v>
      </c>
      <c r="H37" s="2" t="s">
        <v>16</v>
      </c>
      <c r="I37" s="2"/>
      <c r="J37" s="2"/>
      <c r="K37" s="3">
        <v>58.91</v>
      </c>
      <c r="L37" s="3"/>
    </row>
    <row r="38" spans="1:12" x14ac:dyDescent="0.3">
      <c r="A38" s="2">
        <v>21</v>
      </c>
      <c r="B38" s="2" t="str">
        <f>"58"</f>
        <v>58</v>
      </c>
      <c r="C38" s="2" t="s">
        <v>47</v>
      </c>
      <c r="D38" s="2" t="s">
        <v>47</v>
      </c>
      <c r="E38" s="2" t="str">
        <f>"60705000"</f>
        <v>60705000</v>
      </c>
      <c r="F38" s="2"/>
      <c r="G38" s="2" t="s">
        <v>49</v>
      </c>
      <c r="H38" s="2" t="s">
        <v>16</v>
      </c>
      <c r="I38" s="2"/>
      <c r="J38" s="2"/>
      <c r="K38" s="3">
        <v>693</v>
      </c>
      <c r="L38" s="3"/>
    </row>
    <row r="39" spans="1:12" x14ac:dyDescent="0.3">
      <c r="A39" s="2">
        <v>1</v>
      </c>
      <c r="B39" s="2" t="str">
        <f>"59"</f>
        <v>59</v>
      </c>
      <c r="C39" s="2" t="s">
        <v>50</v>
      </c>
      <c r="D39" s="2" t="s">
        <v>50</v>
      </c>
      <c r="E39" s="2" t="str">
        <f>"40100000"</f>
        <v>40100000</v>
      </c>
      <c r="F39" s="2" t="s">
        <v>51</v>
      </c>
      <c r="G39" s="2" t="s">
        <v>52</v>
      </c>
      <c r="H39" s="2" t="s">
        <v>53</v>
      </c>
      <c r="I39" s="4">
        <v>46297</v>
      </c>
      <c r="J39" s="2"/>
      <c r="K39" s="3"/>
      <c r="L39" s="3">
        <v>3196.38</v>
      </c>
    </row>
    <row r="40" spans="1:12" x14ac:dyDescent="0.3">
      <c r="A40" s="2">
        <v>1</v>
      </c>
      <c r="B40" s="2" t="str">
        <f>"59"</f>
        <v>59</v>
      </c>
      <c r="C40" s="2" t="s">
        <v>50</v>
      </c>
      <c r="D40" s="2" t="s">
        <v>50</v>
      </c>
      <c r="E40" s="2" t="str">
        <f>"60260100"</f>
        <v>60260100</v>
      </c>
      <c r="F40" s="2"/>
      <c r="G40" s="2" t="s">
        <v>52</v>
      </c>
      <c r="H40" s="2" t="s">
        <v>16</v>
      </c>
      <c r="I40" s="2"/>
      <c r="J40" s="2"/>
      <c r="K40" s="3">
        <v>4.38</v>
      </c>
      <c r="L40" s="3"/>
    </row>
    <row r="41" spans="1:12" x14ac:dyDescent="0.3">
      <c r="A41" s="2">
        <v>1</v>
      </c>
      <c r="B41" s="2" t="str">
        <f>"59"</f>
        <v>59</v>
      </c>
      <c r="C41" s="2" t="s">
        <v>50</v>
      </c>
      <c r="D41" s="2" t="s">
        <v>50</v>
      </c>
      <c r="E41" s="2" t="str">
        <f>"60701000"</f>
        <v>60701000</v>
      </c>
      <c r="F41" s="2"/>
      <c r="G41" s="2" t="s">
        <v>52</v>
      </c>
      <c r="H41" s="2" t="s">
        <v>16</v>
      </c>
      <c r="I41" s="2"/>
      <c r="J41" s="2"/>
      <c r="K41" s="3">
        <v>3192</v>
      </c>
      <c r="L41" s="3"/>
    </row>
    <row r="42" spans="1:12" x14ac:dyDescent="0.3">
      <c r="A42" s="2">
        <v>1</v>
      </c>
      <c r="B42" s="2" t="str">
        <f>"60"</f>
        <v>60</v>
      </c>
      <c r="C42" s="2" t="s">
        <v>54</v>
      </c>
      <c r="D42" s="2" t="s">
        <v>54</v>
      </c>
      <c r="E42" s="2" t="str">
        <f>"40100000"</f>
        <v>40100000</v>
      </c>
      <c r="F42" s="2" t="s">
        <v>55</v>
      </c>
      <c r="G42" s="2" t="s">
        <v>56</v>
      </c>
      <c r="H42" s="2" t="s">
        <v>15</v>
      </c>
      <c r="I42" s="4">
        <v>46310</v>
      </c>
      <c r="J42" s="2"/>
      <c r="K42" s="3"/>
      <c r="L42" s="3">
        <v>2682.58</v>
      </c>
    </row>
    <row r="43" spans="1:12" x14ac:dyDescent="0.3">
      <c r="A43" s="2">
        <v>1</v>
      </c>
      <c r="B43" s="2" t="str">
        <f>"60"</f>
        <v>60</v>
      </c>
      <c r="C43" s="2" t="s">
        <v>54</v>
      </c>
      <c r="D43" s="2" t="s">
        <v>54</v>
      </c>
      <c r="E43" s="2" t="str">
        <f>"44566100"</f>
        <v>44566100</v>
      </c>
      <c r="F43" s="2"/>
      <c r="G43" s="2" t="s">
        <v>56</v>
      </c>
      <c r="H43" s="2" t="s">
        <v>16</v>
      </c>
      <c r="I43" s="2"/>
      <c r="J43" s="2"/>
      <c r="K43" s="3">
        <v>55.18</v>
      </c>
      <c r="L43" s="3"/>
    </row>
    <row r="44" spans="1:12" x14ac:dyDescent="0.3">
      <c r="A44" s="2">
        <v>1</v>
      </c>
      <c r="B44" s="2" t="str">
        <f>"60"</f>
        <v>60</v>
      </c>
      <c r="C44" s="2" t="s">
        <v>54</v>
      </c>
      <c r="D44" s="2" t="s">
        <v>54</v>
      </c>
      <c r="E44" s="2" t="str">
        <f>"60752100"</f>
        <v>60752100</v>
      </c>
      <c r="F44" s="2"/>
      <c r="G44" s="2" t="s">
        <v>56</v>
      </c>
      <c r="H44" s="2" t="s">
        <v>16</v>
      </c>
      <c r="I44" s="2"/>
      <c r="J44" s="2"/>
      <c r="K44" s="3">
        <v>2627.4</v>
      </c>
      <c r="L44" s="3"/>
    </row>
    <row r="45" spans="1:12" x14ac:dyDescent="0.3">
      <c r="A45" s="2">
        <v>1</v>
      </c>
      <c r="B45" s="2" t="str">
        <f>"61"</f>
        <v>61</v>
      </c>
      <c r="C45" s="2" t="s">
        <v>57</v>
      </c>
      <c r="D45" s="2" t="s">
        <v>57</v>
      </c>
      <c r="E45" s="2" t="str">
        <f>"40100000"</f>
        <v>40100000</v>
      </c>
      <c r="F45" s="2" t="s">
        <v>55</v>
      </c>
      <c r="G45" s="2" t="s">
        <v>56</v>
      </c>
      <c r="H45" s="2" t="s">
        <v>15</v>
      </c>
      <c r="I45" s="4">
        <v>46310</v>
      </c>
      <c r="J45" s="2"/>
      <c r="K45" s="3"/>
      <c r="L45" s="3">
        <v>1500.26</v>
      </c>
    </row>
    <row r="46" spans="1:12" x14ac:dyDescent="0.3">
      <c r="A46" s="2">
        <v>1</v>
      </c>
      <c r="B46" s="2" t="str">
        <f>"61"</f>
        <v>61</v>
      </c>
      <c r="C46" s="2" t="s">
        <v>57</v>
      </c>
      <c r="D46" s="2" t="s">
        <v>57</v>
      </c>
      <c r="E46" s="2" t="str">
        <f>"44566100"</f>
        <v>44566100</v>
      </c>
      <c r="F46" s="2"/>
      <c r="G46" s="2" t="s">
        <v>56</v>
      </c>
      <c r="H46" s="2" t="s">
        <v>16</v>
      </c>
      <c r="I46" s="2"/>
      <c r="J46" s="2"/>
      <c r="K46" s="3">
        <v>30.86</v>
      </c>
      <c r="L46" s="3"/>
    </row>
    <row r="47" spans="1:12" x14ac:dyDescent="0.3">
      <c r="A47" s="2">
        <v>1</v>
      </c>
      <c r="B47" s="2" t="str">
        <f>"61"</f>
        <v>61</v>
      </c>
      <c r="C47" s="2" t="s">
        <v>57</v>
      </c>
      <c r="D47" s="2" t="s">
        <v>57</v>
      </c>
      <c r="E47" s="2" t="str">
        <f>"60752100"</f>
        <v>60752100</v>
      </c>
      <c r="F47" s="2"/>
      <c r="G47" s="2" t="s">
        <v>56</v>
      </c>
      <c r="H47" s="2" t="s">
        <v>16</v>
      </c>
      <c r="I47" s="2"/>
      <c r="J47" s="2"/>
      <c r="K47" s="3">
        <v>1469.4</v>
      </c>
      <c r="L47" s="3"/>
    </row>
    <row r="48" spans="1:12" x14ac:dyDescent="0.3">
      <c r="A48" s="2">
        <v>1</v>
      </c>
      <c r="B48" s="2" t="str">
        <f>"62"</f>
        <v>62</v>
      </c>
      <c r="C48" s="2" t="s">
        <v>58</v>
      </c>
      <c r="D48" s="2" t="s">
        <v>58</v>
      </c>
      <c r="E48" s="2" t="str">
        <f>"40100000"</f>
        <v>40100000</v>
      </c>
      <c r="F48" s="2" t="s">
        <v>59</v>
      </c>
      <c r="G48" s="2" t="s">
        <v>60</v>
      </c>
      <c r="H48" s="2" t="s">
        <v>15</v>
      </c>
      <c r="I48" s="4">
        <v>46283</v>
      </c>
      <c r="J48" s="2"/>
      <c r="K48" s="3"/>
      <c r="L48" s="3">
        <v>1959.26</v>
      </c>
    </row>
    <row r="49" spans="1:12" x14ac:dyDescent="0.3">
      <c r="A49" s="2">
        <v>1</v>
      </c>
      <c r="B49" s="2" t="str">
        <f>"62"</f>
        <v>62</v>
      </c>
      <c r="C49" s="2" t="s">
        <v>58</v>
      </c>
      <c r="D49" s="2" t="s">
        <v>58</v>
      </c>
      <c r="E49" s="2" t="str">
        <f>"60701000"</f>
        <v>60701000</v>
      </c>
      <c r="F49" s="2"/>
      <c r="G49" s="2" t="s">
        <v>60</v>
      </c>
      <c r="H49" s="2" t="s">
        <v>16</v>
      </c>
      <c r="I49" s="2"/>
      <c r="J49" s="2"/>
      <c r="K49" s="3">
        <v>1959.26</v>
      </c>
      <c r="L49" s="3"/>
    </row>
    <row r="50" spans="1:12" x14ac:dyDescent="0.3">
      <c r="A50" s="2">
        <v>1</v>
      </c>
      <c r="B50" s="2" t="str">
        <f>"63"</f>
        <v>63</v>
      </c>
      <c r="C50" s="2" t="s">
        <v>61</v>
      </c>
      <c r="D50" s="2" t="s">
        <v>61</v>
      </c>
      <c r="E50" s="2" t="str">
        <f>"40100000"</f>
        <v>40100000</v>
      </c>
      <c r="F50" s="2" t="s">
        <v>51</v>
      </c>
      <c r="G50" s="2" t="s">
        <v>62</v>
      </c>
      <c r="H50" s="2" t="s">
        <v>53</v>
      </c>
      <c r="I50" s="4">
        <v>46304</v>
      </c>
      <c r="J50" s="2"/>
      <c r="K50" s="3"/>
      <c r="L50" s="3">
        <v>45298.16</v>
      </c>
    </row>
    <row r="51" spans="1:12" x14ac:dyDescent="0.3">
      <c r="A51" s="2">
        <v>1</v>
      </c>
      <c r="B51" s="2" t="str">
        <f>"63"</f>
        <v>63</v>
      </c>
      <c r="C51" s="2" t="s">
        <v>61</v>
      </c>
      <c r="D51" s="2" t="s">
        <v>61</v>
      </c>
      <c r="E51" s="2" t="str">
        <f>"60260100"</f>
        <v>60260100</v>
      </c>
      <c r="F51" s="2"/>
      <c r="G51" s="2" t="s">
        <v>62</v>
      </c>
      <c r="H51" s="2" t="s">
        <v>16</v>
      </c>
      <c r="I51" s="2"/>
      <c r="J51" s="2"/>
      <c r="K51" s="3">
        <v>101.16</v>
      </c>
      <c r="L51" s="3"/>
    </row>
    <row r="52" spans="1:12" x14ac:dyDescent="0.3">
      <c r="A52" s="2">
        <v>1</v>
      </c>
      <c r="B52" s="2" t="str">
        <f>"63"</f>
        <v>63</v>
      </c>
      <c r="C52" s="2" t="s">
        <v>61</v>
      </c>
      <c r="D52" s="2" t="s">
        <v>61</v>
      </c>
      <c r="E52" s="2" t="str">
        <f>"60701000"</f>
        <v>60701000</v>
      </c>
      <c r="F52" s="2"/>
      <c r="G52" s="2" t="s">
        <v>62</v>
      </c>
      <c r="H52" s="2" t="s">
        <v>16</v>
      </c>
      <c r="I52" s="2"/>
      <c r="J52" s="2"/>
      <c r="K52" s="3">
        <v>45197</v>
      </c>
      <c r="L5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Famara SADIO</dc:creator>
  <cp:lastModifiedBy>Famara SADIO</cp:lastModifiedBy>
  <dcterms:created xsi:type="dcterms:W3CDTF">2026-09-28T14:41:40Z</dcterms:created>
  <dcterms:modified xsi:type="dcterms:W3CDTF">2026-09-28T14:42:48Z</dcterms:modified>
</cp:coreProperties>
</file>